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halas\Documents\szkolenie excel\Wyzwania TurboExcel\#2 Interactive charts\"/>
    </mc:Choice>
  </mc:AlternateContent>
  <xr:revisionPtr revIDLastSave="0" documentId="13_ncr:1_{1370686A-DB15-45B9-B897-C5C352C8389B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wyzwanie2" sheetId="1" r:id="rId1"/>
    <sheet name="wyzwanie2_rozwiązanie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8" i="2" l="1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18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K17" i="2"/>
  <c r="L17" i="2"/>
  <c r="H19" i="2"/>
  <c r="H20" i="2"/>
  <c r="H21" i="2"/>
  <c r="H22" i="2"/>
  <c r="H23" i="2"/>
  <c r="H24" i="2"/>
  <c r="H25" i="2"/>
  <c r="H26" i="2"/>
  <c r="H27" i="2"/>
  <c r="H28" i="2"/>
  <c r="H29" i="2"/>
  <c r="H18" i="2"/>
  <c r="I17" i="2"/>
  <c r="N4" i="2"/>
  <c r="S20" i="2" s="1"/>
  <c r="K4" i="2"/>
  <c r="K5" i="2"/>
  <c r="K6" i="2"/>
  <c r="K7" i="2"/>
  <c r="K8" i="2"/>
  <c r="K9" i="2"/>
  <c r="K10" i="2"/>
  <c r="K11" i="2"/>
  <c r="K12" i="2"/>
  <c r="K13" i="2"/>
  <c r="K14" i="2"/>
  <c r="K3" i="2"/>
  <c r="L4" i="2"/>
  <c r="L5" i="2"/>
  <c r="L6" i="2"/>
  <c r="L7" i="2"/>
  <c r="L8" i="2"/>
  <c r="L9" i="2"/>
  <c r="L10" i="2"/>
  <c r="L11" i="2"/>
  <c r="L12" i="2"/>
  <c r="L13" i="2"/>
  <c r="L14" i="2"/>
  <c r="L3" i="2"/>
  <c r="I4" i="2"/>
  <c r="J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J3" i="2"/>
  <c r="I3" i="2"/>
  <c r="J2" i="2"/>
  <c r="K2" i="2"/>
  <c r="L2" i="2"/>
  <c r="I2" i="2"/>
  <c r="H4" i="2"/>
  <c r="H5" i="2"/>
  <c r="H6" i="2"/>
  <c r="H7" i="2"/>
  <c r="H8" i="2"/>
  <c r="H9" i="2"/>
  <c r="H10" i="2"/>
  <c r="H11" i="2"/>
  <c r="H12" i="2"/>
  <c r="H13" i="2"/>
  <c r="H14" i="2"/>
  <c r="H3" i="2"/>
</calcChain>
</file>

<file path=xl/sharedStrings.xml><?xml version="1.0" encoding="utf-8"?>
<sst xmlns="http://schemas.openxmlformats.org/spreadsheetml/2006/main" count="16" uniqueCount="6">
  <si>
    <t>Plan [w PLN]</t>
  </si>
  <si>
    <t>Konkurencja [w PLN]</t>
  </si>
  <si>
    <t>Sprzedaż [w PLN]</t>
  </si>
  <si>
    <t>Marża</t>
  </si>
  <si>
    <t>wybór</t>
  </si>
  <si>
    <t>Sprzedaż vs. Plan [w PLN]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</si>
</sst>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000000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9" fontId="0" fillId="0" borderId="0" xfId="0" applyNumberFormat="1"/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wyzwanie2!$C$2</c:f>
              <c:strCache>
                <c:ptCount val="1"/>
                <c:pt idx="0">
                  <c:v>Sprzedaż [w PLN]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wyzwanie2!$B$3:$B$14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wyzwanie2!$C$3:$C$14</c:f>
              <c:numCache>
                <c:formatCode>#,##0</c:formatCode>
                <c:ptCount val="12"/>
                <c:pt idx="0">
                  <c:v>33000</c:v>
                </c:pt>
                <c:pt idx="1">
                  <c:v>28000</c:v>
                </c:pt>
                <c:pt idx="2">
                  <c:v>27000</c:v>
                </c:pt>
                <c:pt idx="3">
                  <c:v>23000</c:v>
                </c:pt>
                <c:pt idx="4">
                  <c:v>20000</c:v>
                </c:pt>
                <c:pt idx="5">
                  <c:v>18500</c:v>
                </c:pt>
                <c:pt idx="6">
                  <c:v>13000</c:v>
                </c:pt>
                <c:pt idx="7">
                  <c:v>13500</c:v>
                </c:pt>
                <c:pt idx="8">
                  <c:v>14000</c:v>
                </c:pt>
                <c:pt idx="9">
                  <c:v>13000</c:v>
                </c:pt>
                <c:pt idx="10">
                  <c:v>26500</c:v>
                </c:pt>
                <c:pt idx="11">
                  <c:v>28000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E-4077-A7E9-D0680C06C0BF}"/>
            </c:ext>
          </c:extLst>
        </c:ser>
        <c:ser>
          <c:idx val="1"/>
          <c:order val="1"/>
          <c:tx>
            <c:strRef>
              <c:f>wyzwanie2!$D$2</c:f>
              <c:strCache>
                <c:ptCount val="1"/>
                <c:pt idx="0">
                  <c:v>Plan [w PLN]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wyzwanie2!$B$3:$B$14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wyzwanie2!$D$3:$D$14</c:f>
              <c:numCache>
                <c:formatCode>#,##0</c:formatCode>
                <c:ptCount val="12"/>
                <c:pt idx="0">
                  <c:v>30000</c:v>
                </c:pt>
                <c:pt idx="1">
                  <c:v>30000</c:v>
                </c:pt>
                <c:pt idx="2">
                  <c:v>25000</c:v>
                </c:pt>
                <c:pt idx="3">
                  <c:v>25000</c:v>
                </c:pt>
                <c:pt idx="4">
                  <c:v>25000</c:v>
                </c:pt>
                <c:pt idx="5">
                  <c:v>15000</c:v>
                </c:pt>
                <c:pt idx="6">
                  <c:v>15000</c:v>
                </c:pt>
                <c:pt idx="7">
                  <c:v>15000</c:v>
                </c:pt>
                <c:pt idx="8">
                  <c:v>15000</c:v>
                </c:pt>
                <c:pt idx="9">
                  <c:v>15000</c:v>
                </c:pt>
                <c:pt idx="10">
                  <c:v>30000</c:v>
                </c:pt>
                <c:pt idx="11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E-4077-A7E9-D0680C06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69089232"/>
        <c:axId val="469089560"/>
      </c:barChart>
      <c:lineChart>
        <c:grouping val="standard"/>
        <c:varyColors val="0"/>
        <c:ser>
          <c:idx val="2"/>
          <c:order val="2"/>
          <c:tx>
            <c:strRef>
              <c:f>wyzwanie2!$E$2</c:f>
              <c:strCache>
                <c:ptCount val="1"/>
                <c:pt idx="0">
                  <c:v>Konkurencja [w PLN]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2"/>
              </a:solidFill>
              <a:ln w="6350">
                <a:solidFill>
                  <a:schemeClr val="tx1"/>
                </a:solidFill>
              </a:ln>
              <a:effectLst/>
            </c:spPr>
          </c:marker>
          <c:cat>
            <c:numRef>
              <c:f>wyzwanie2!$B$3:$B$14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wyzwanie2!$E$3:$E$14</c:f>
              <c:numCache>
                <c:formatCode>#,##0</c:formatCode>
                <c:ptCount val="12"/>
                <c:pt idx="0">
                  <c:v>22500</c:v>
                </c:pt>
                <c:pt idx="1">
                  <c:v>21818.18181818182</c:v>
                </c:pt>
                <c:pt idx="2">
                  <c:v>21000</c:v>
                </c:pt>
                <c:pt idx="3">
                  <c:v>20555.555555555555</c:v>
                </c:pt>
                <c:pt idx="4">
                  <c:v>20000</c:v>
                </c:pt>
                <c:pt idx="5">
                  <c:v>19285.714285714286</c:v>
                </c:pt>
                <c:pt idx="6">
                  <c:v>20000</c:v>
                </c:pt>
                <c:pt idx="7">
                  <c:v>21000</c:v>
                </c:pt>
                <c:pt idx="8">
                  <c:v>22500</c:v>
                </c:pt>
                <c:pt idx="9">
                  <c:v>22500</c:v>
                </c:pt>
                <c:pt idx="10">
                  <c:v>27000</c:v>
                </c:pt>
                <c:pt idx="11">
                  <c:v>27000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02E-4077-A7E9-D0680C06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89232"/>
        <c:axId val="469089560"/>
      </c:lineChart>
      <c:lineChart>
        <c:grouping val="standard"/>
        <c:varyColors val="0"/>
        <c:ser>
          <c:idx val="3"/>
          <c:order val="3"/>
          <c:tx>
            <c:strRef>
              <c:f>wyzwanie2!$F$2</c:f>
              <c:strCache>
                <c:ptCount val="1"/>
                <c:pt idx="0">
                  <c:v>Marża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7030A0"/>
                </a:solidFill>
              </a:ln>
              <a:effectLst/>
            </c:spPr>
          </c:marker>
          <c:cat>
            <c:numRef>
              <c:f>wyzwanie2!$B$3:$B$14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wyzwanie2!$F$3:$F$14</c:f>
              <c:numCache>
                <c:formatCode>0%</c:formatCode>
                <c:ptCount val="12"/>
                <c:pt idx="0">
                  <c:v>0.28000000000000003</c:v>
                </c:pt>
                <c:pt idx="1">
                  <c:v>0.32</c:v>
                </c:pt>
                <c:pt idx="2">
                  <c:v>0.26</c:v>
                </c:pt>
                <c:pt idx="3">
                  <c:v>0.21</c:v>
                </c:pt>
                <c:pt idx="4">
                  <c:v>0.24</c:v>
                </c:pt>
                <c:pt idx="5">
                  <c:v>0.3</c:v>
                </c:pt>
                <c:pt idx="6">
                  <c:v>0.22</c:v>
                </c:pt>
                <c:pt idx="7">
                  <c:v>0.24</c:v>
                </c:pt>
                <c:pt idx="8">
                  <c:v>0.24</c:v>
                </c:pt>
                <c:pt idx="9">
                  <c:v>0.24</c:v>
                </c:pt>
                <c:pt idx="10">
                  <c:v>0.25</c:v>
                </c:pt>
                <c:pt idx="11">
                  <c:v>0.28000000000000003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02E-4077-A7E9-D0680C06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120160"/>
        <c:axId val="549114912"/>
      </c:lineChart>
      <c:dateAx>
        <c:axId val="469089232"/>
        <c:scaling>
          <c:orientation val="minMax"/>
        </c:scaling>
        <c:delete val="0"/>
        <c:axPos val="b"/>
        <c:numFmt formatCode="mmm\-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89560"/>
        <c:crosses val="autoZero"/>
        <c:auto val="1"/>
        <c:lblOffset val="100"/>
        <c:baseTimeUnit val="months"/>
      </c:dateAx>
      <c:valAx>
        <c:axId val="46908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89232"/>
        <c:crosses val="autoZero"/>
        <c:crossBetween val="between"/>
      </c:valAx>
      <c:valAx>
        <c:axId val="54911491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9120160"/>
        <c:crosses val="max"/>
        <c:crossBetween val="between"/>
      </c:valAx>
      <c:dateAx>
        <c:axId val="549120160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54911491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wyzwanie2_rozwiązanie!$C$2</c:f>
              <c:strCache>
                <c:ptCount val="1"/>
                <c:pt idx="0">
                  <c:v>Sprzedaż [w PLN]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wyzwanie2_rozwiązanie!$B$3:$B$14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wyzwanie2_rozwiązanie!$C$3:$C$14</c:f>
              <c:numCache>
                <c:formatCode>#,##0</c:formatCode>
                <c:ptCount val="12"/>
                <c:pt idx="0">
                  <c:v>33000</c:v>
                </c:pt>
                <c:pt idx="1">
                  <c:v>28000</c:v>
                </c:pt>
                <c:pt idx="2">
                  <c:v>27000</c:v>
                </c:pt>
                <c:pt idx="3">
                  <c:v>23000</c:v>
                </c:pt>
                <c:pt idx="4">
                  <c:v>20000</c:v>
                </c:pt>
                <c:pt idx="5">
                  <c:v>18500</c:v>
                </c:pt>
                <c:pt idx="6">
                  <c:v>13000</c:v>
                </c:pt>
                <c:pt idx="7">
                  <c:v>13500</c:v>
                </c:pt>
                <c:pt idx="8">
                  <c:v>14000</c:v>
                </c:pt>
                <c:pt idx="9">
                  <c:v>13000</c:v>
                </c:pt>
                <c:pt idx="10">
                  <c:v>26500</c:v>
                </c:pt>
                <c:pt idx="11">
                  <c:v>28000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9-4698-B04F-2D69D51F1F55}"/>
            </c:ext>
          </c:extLst>
        </c:ser>
        <c:ser>
          <c:idx val="1"/>
          <c:order val="1"/>
          <c:tx>
            <c:strRef>
              <c:f>wyzwanie2_rozwiązanie!$D$2</c:f>
              <c:strCache>
                <c:ptCount val="1"/>
                <c:pt idx="0">
                  <c:v>Plan [w PLN]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wyzwanie2_rozwiązanie!$B$3:$B$14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wyzwanie2_rozwiązanie!$D$3:$D$14</c:f>
              <c:numCache>
                <c:formatCode>#,##0</c:formatCode>
                <c:ptCount val="12"/>
                <c:pt idx="0">
                  <c:v>30000</c:v>
                </c:pt>
                <c:pt idx="1">
                  <c:v>30000</c:v>
                </c:pt>
                <c:pt idx="2">
                  <c:v>25000</c:v>
                </c:pt>
                <c:pt idx="3">
                  <c:v>25000</c:v>
                </c:pt>
                <c:pt idx="4">
                  <c:v>25000</c:v>
                </c:pt>
                <c:pt idx="5">
                  <c:v>15000</c:v>
                </c:pt>
                <c:pt idx="6">
                  <c:v>15000</c:v>
                </c:pt>
                <c:pt idx="7">
                  <c:v>15000</c:v>
                </c:pt>
                <c:pt idx="8">
                  <c:v>15000</c:v>
                </c:pt>
                <c:pt idx="9">
                  <c:v>15000</c:v>
                </c:pt>
                <c:pt idx="10">
                  <c:v>30000</c:v>
                </c:pt>
                <c:pt idx="11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A9-4698-B04F-2D69D51F1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69089232"/>
        <c:axId val="469089560"/>
      </c:barChart>
      <c:lineChart>
        <c:grouping val="standard"/>
        <c:varyColors val="0"/>
        <c:ser>
          <c:idx val="2"/>
          <c:order val="2"/>
          <c:tx>
            <c:strRef>
              <c:f>wyzwanie2_rozwiązanie!$E$2</c:f>
              <c:strCache>
                <c:ptCount val="1"/>
                <c:pt idx="0">
                  <c:v>Konkurencja [w PLN]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2"/>
              </a:solidFill>
              <a:ln w="6350">
                <a:solidFill>
                  <a:schemeClr val="tx1"/>
                </a:solidFill>
              </a:ln>
              <a:effectLst/>
            </c:spPr>
          </c:marker>
          <c:cat>
            <c:numRef>
              <c:f>wyzwanie2_rozwiązanie!$B$3:$B$14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wyzwanie2_rozwiązanie!$E$3:$E$14</c:f>
              <c:numCache>
                <c:formatCode>#,##0</c:formatCode>
                <c:ptCount val="12"/>
                <c:pt idx="0">
                  <c:v>22500</c:v>
                </c:pt>
                <c:pt idx="1">
                  <c:v>21818.18181818182</c:v>
                </c:pt>
                <c:pt idx="2">
                  <c:v>21000</c:v>
                </c:pt>
                <c:pt idx="3">
                  <c:v>20555.555555555555</c:v>
                </c:pt>
                <c:pt idx="4">
                  <c:v>20000</c:v>
                </c:pt>
                <c:pt idx="5">
                  <c:v>19285.714285714286</c:v>
                </c:pt>
                <c:pt idx="6">
                  <c:v>20000</c:v>
                </c:pt>
                <c:pt idx="7">
                  <c:v>21000</c:v>
                </c:pt>
                <c:pt idx="8">
                  <c:v>22500</c:v>
                </c:pt>
                <c:pt idx="9">
                  <c:v>22500</c:v>
                </c:pt>
                <c:pt idx="10">
                  <c:v>27000</c:v>
                </c:pt>
                <c:pt idx="11">
                  <c:v>27000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0A9-4698-B04F-2D69D51F1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89232"/>
        <c:axId val="469089560"/>
      </c:lineChart>
      <c:lineChart>
        <c:grouping val="standard"/>
        <c:varyColors val="0"/>
        <c:ser>
          <c:idx val="3"/>
          <c:order val="3"/>
          <c:tx>
            <c:strRef>
              <c:f>wyzwanie2_rozwiązanie!$F$2</c:f>
              <c:strCache>
                <c:ptCount val="1"/>
                <c:pt idx="0">
                  <c:v>Marża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7030A0"/>
                </a:solidFill>
              </a:ln>
              <a:effectLst/>
            </c:spPr>
          </c:marker>
          <c:cat>
            <c:numRef>
              <c:f>wyzwanie2_rozwiązanie!$B$3:$B$14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wyzwanie2_rozwiązanie!$F$3:$F$14</c:f>
              <c:numCache>
                <c:formatCode>0%</c:formatCode>
                <c:ptCount val="12"/>
                <c:pt idx="0">
                  <c:v>0.28000000000000003</c:v>
                </c:pt>
                <c:pt idx="1">
                  <c:v>0.32</c:v>
                </c:pt>
                <c:pt idx="2">
                  <c:v>0.26</c:v>
                </c:pt>
                <c:pt idx="3">
                  <c:v>0.21</c:v>
                </c:pt>
                <c:pt idx="4">
                  <c:v>0.24</c:v>
                </c:pt>
                <c:pt idx="5">
                  <c:v>0.3</c:v>
                </c:pt>
                <c:pt idx="6">
                  <c:v>0.22</c:v>
                </c:pt>
                <c:pt idx="7">
                  <c:v>0.24</c:v>
                </c:pt>
                <c:pt idx="8">
                  <c:v>0.24</c:v>
                </c:pt>
                <c:pt idx="9">
                  <c:v>0.24</c:v>
                </c:pt>
                <c:pt idx="10">
                  <c:v>0.25</c:v>
                </c:pt>
                <c:pt idx="11">
                  <c:v>0.28000000000000003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0A9-4698-B04F-2D69D51F1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120160"/>
        <c:axId val="549114912"/>
      </c:lineChart>
      <c:dateAx>
        <c:axId val="469089232"/>
        <c:scaling>
          <c:orientation val="minMax"/>
        </c:scaling>
        <c:delete val="0"/>
        <c:axPos val="b"/>
        <c:numFmt formatCode="mmm\-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89560"/>
        <c:crosses val="autoZero"/>
        <c:auto val="1"/>
        <c:lblOffset val="100"/>
        <c:baseTimeUnit val="months"/>
      </c:dateAx>
      <c:valAx>
        <c:axId val="46908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89232"/>
        <c:crosses val="autoZero"/>
        <c:crossBetween val="between"/>
      </c:valAx>
      <c:valAx>
        <c:axId val="54911491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9120160"/>
        <c:crosses val="max"/>
        <c:crossBetween val="between"/>
      </c:valAx>
      <c:dateAx>
        <c:axId val="549120160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54911491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wyzwanie2_rozwiązanie!$I$2</c:f>
              <c:strCache>
                <c:ptCount val="1"/>
                <c:pt idx="0">
                  <c:v>Sprzedaż [w PLN]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wyzwanie2_rozwiązanie!$H$3:$H$14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wyzwanie2_rozwiązanie!$I$3:$I$14</c:f>
              <c:numCache>
                <c:formatCode>#,##0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2-49B8-83F5-6E24F8224785}"/>
            </c:ext>
          </c:extLst>
        </c:ser>
        <c:ser>
          <c:idx val="1"/>
          <c:order val="1"/>
          <c:tx>
            <c:strRef>
              <c:f>wyzwanie2_rozwiązanie!$J$2</c:f>
              <c:strCache>
                <c:ptCount val="1"/>
                <c:pt idx="0">
                  <c:v>Plan [w PLN]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wyzwanie2_rozwiązanie!$H$3:$H$14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wyzwanie2_rozwiązanie!$J$3:$J$14</c:f>
              <c:numCache>
                <c:formatCode>#,##0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42-49B8-83F5-6E24F8224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69089232"/>
        <c:axId val="469089560"/>
      </c:barChart>
      <c:lineChart>
        <c:grouping val="standard"/>
        <c:varyColors val="0"/>
        <c:ser>
          <c:idx val="2"/>
          <c:order val="2"/>
          <c:tx>
            <c:strRef>
              <c:f>wyzwanie2_rozwiązanie!$K$2</c:f>
              <c:strCache>
                <c:ptCount val="1"/>
                <c:pt idx="0">
                  <c:v>Konkurencja [w PLN]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2"/>
              </a:solidFill>
              <a:ln w="6350">
                <a:solidFill>
                  <a:schemeClr val="tx1"/>
                </a:solidFill>
              </a:ln>
              <a:effectLst/>
            </c:spPr>
          </c:marker>
          <c:cat>
            <c:numRef>
              <c:f>wyzwanie2_rozwiązanie!$H$3:$H$14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wyzwanie2_rozwiązanie!$K$3:$K$14</c:f>
              <c:numCache>
                <c:formatCode>#,##0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742-49B8-83F5-6E24F8224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89232"/>
        <c:axId val="469089560"/>
      </c:lineChart>
      <c:lineChart>
        <c:grouping val="standard"/>
        <c:varyColors val="0"/>
        <c:ser>
          <c:idx val="3"/>
          <c:order val="3"/>
          <c:tx>
            <c:strRef>
              <c:f>wyzwanie2_rozwiązanie!$L$2</c:f>
              <c:strCache>
                <c:ptCount val="1"/>
                <c:pt idx="0">
                  <c:v>Marża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7030A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wyzwanie2_rozwiązanie!$H$3:$H$14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wyzwanie2_rozwiązanie!$L$3:$L$14</c:f>
              <c:numCache>
                <c:formatCode>0%</c:formatCode>
                <c:ptCount val="12"/>
                <c:pt idx="0">
                  <c:v>0.28000000000000003</c:v>
                </c:pt>
                <c:pt idx="1">
                  <c:v>0.32</c:v>
                </c:pt>
                <c:pt idx="2">
                  <c:v>0.26</c:v>
                </c:pt>
                <c:pt idx="3">
                  <c:v>0.21</c:v>
                </c:pt>
                <c:pt idx="4">
                  <c:v>0.24</c:v>
                </c:pt>
                <c:pt idx="5">
                  <c:v>0.3</c:v>
                </c:pt>
                <c:pt idx="6">
                  <c:v>0.22</c:v>
                </c:pt>
                <c:pt idx="7">
                  <c:v>0.24</c:v>
                </c:pt>
                <c:pt idx="8">
                  <c:v>0.24</c:v>
                </c:pt>
                <c:pt idx="9">
                  <c:v>0.24</c:v>
                </c:pt>
                <c:pt idx="10">
                  <c:v>0.25</c:v>
                </c:pt>
                <c:pt idx="11">
                  <c:v>0.28000000000000003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742-49B8-83F5-6E24F8224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120160"/>
        <c:axId val="549114912"/>
      </c:lineChart>
      <c:dateAx>
        <c:axId val="469089232"/>
        <c:scaling>
          <c:orientation val="minMax"/>
        </c:scaling>
        <c:delete val="0"/>
        <c:axPos val="b"/>
        <c:numFmt formatCode="mmm\-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89560"/>
        <c:crosses val="autoZero"/>
        <c:auto val="1"/>
        <c:lblOffset val="100"/>
        <c:baseTimeUnit val="months"/>
      </c:dateAx>
      <c:valAx>
        <c:axId val="46908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89232"/>
        <c:crosses val="autoZero"/>
        <c:crossBetween val="between"/>
      </c:valAx>
      <c:valAx>
        <c:axId val="549114912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549120160"/>
        <c:crosses val="max"/>
        <c:crossBetween val="between"/>
      </c:valAx>
      <c:dateAx>
        <c:axId val="549120160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54911491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wyzwanie2_rozwiązanie!$I$17</c:f>
              <c:strCache>
                <c:ptCount val="1"/>
                <c:pt idx="0">
                  <c:v>Sprzedaż [w PLN]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wyzwanie2_rozwiązanie!$H$18:$H$29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wyzwanie2_rozwiązanie!$I$18:$I$29</c:f>
              <c:numCache>
                <c:formatCode>#,##0</c:formatCode>
                <c:ptCount val="12"/>
                <c:pt idx="0">
                  <c:v>33000</c:v>
                </c:pt>
                <c:pt idx="1">
                  <c:v>28000</c:v>
                </c:pt>
                <c:pt idx="2">
                  <c:v>27000</c:v>
                </c:pt>
                <c:pt idx="3">
                  <c:v>23000</c:v>
                </c:pt>
                <c:pt idx="4">
                  <c:v>20000</c:v>
                </c:pt>
                <c:pt idx="5">
                  <c:v>18500</c:v>
                </c:pt>
                <c:pt idx="6">
                  <c:v>13000</c:v>
                </c:pt>
                <c:pt idx="7">
                  <c:v>13500</c:v>
                </c:pt>
                <c:pt idx="8">
                  <c:v>14000</c:v>
                </c:pt>
                <c:pt idx="9">
                  <c:v>13000</c:v>
                </c:pt>
                <c:pt idx="10">
                  <c:v>26500</c:v>
                </c:pt>
                <c:pt idx="11">
                  <c:v>28000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7-45B7-A3AC-2A07015959B0}"/>
            </c:ext>
          </c:extLst>
        </c:ser>
        <c:ser>
          <c:idx val="1"/>
          <c:order val="1"/>
          <c:tx>
            <c:strRef>
              <c:f>wyzwanie2_rozwiązanie!$J$17</c:f>
              <c:strCache>
                <c:ptCount val="1"/>
                <c:pt idx="0">
                  <c:v>Plan [w PLN]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wyzwanie2_rozwiązanie!$H$18:$H$29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wyzwanie2_rozwiązanie!$J$18:$J$29</c:f>
              <c:numCache>
                <c:formatCode>#,##0</c:formatCode>
                <c:ptCount val="12"/>
                <c:pt idx="0">
                  <c:v>30000</c:v>
                </c:pt>
                <c:pt idx="1">
                  <c:v>30000</c:v>
                </c:pt>
                <c:pt idx="2">
                  <c:v>25000</c:v>
                </c:pt>
                <c:pt idx="3">
                  <c:v>25000</c:v>
                </c:pt>
                <c:pt idx="4">
                  <c:v>25000</c:v>
                </c:pt>
                <c:pt idx="5">
                  <c:v>15000</c:v>
                </c:pt>
                <c:pt idx="6">
                  <c:v>15000</c:v>
                </c:pt>
                <c:pt idx="7">
                  <c:v>15000</c:v>
                </c:pt>
                <c:pt idx="8">
                  <c:v>15000</c:v>
                </c:pt>
                <c:pt idx="9">
                  <c:v>15000</c:v>
                </c:pt>
                <c:pt idx="10">
                  <c:v>30000</c:v>
                </c:pt>
                <c:pt idx="11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C7-45B7-A3AC-2A0701595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69089232"/>
        <c:axId val="469089560"/>
      </c:barChart>
      <c:lineChart>
        <c:grouping val="standard"/>
        <c:varyColors val="0"/>
        <c:ser>
          <c:idx val="2"/>
          <c:order val="2"/>
          <c:tx>
            <c:strRef>
              <c:f>wyzwanie2_rozwiązanie!$K$17</c:f>
              <c:strCache>
                <c:ptCount val="1"/>
                <c:pt idx="0">
                  <c:v>Konkurencja [w PLN]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2"/>
              </a:solidFill>
              <a:ln w="6350">
                <a:solidFill>
                  <a:schemeClr val="tx1"/>
                </a:solidFill>
              </a:ln>
              <a:effectLst/>
            </c:spPr>
          </c:marker>
          <c:cat>
            <c:numRef>
              <c:f>wyzwanie2_rozwiązanie!$H$18:$H$29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wyzwanie2_rozwiązanie!$K$18:$K$29</c:f>
              <c:numCache>
                <c:formatCode>#,##0</c:formatCode>
                <c:ptCount val="12"/>
                <c:pt idx="0">
                  <c:v>22500</c:v>
                </c:pt>
                <c:pt idx="1">
                  <c:v>21818.18181818182</c:v>
                </c:pt>
                <c:pt idx="2">
                  <c:v>21000</c:v>
                </c:pt>
                <c:pt idx="3">
                  <c:v>20555.555555555555</c:v>
                </c:pt>
                <c:pt idx="4">
                  <c:v>20000</c:v>
                </c:pt>
                <c:pt idx="5">
                  <c:v>19285.714285714286</c:v>
                </c:pt>
                <c:pt idx="6">
                  <c:v>20000</c:v>
                </c:pt>
                <c:pt idx="7">
                  <c:v>21000</c:v>
                </c:pt>
                <c:pt idx="8">
                  <c:v>22500</c:v>
                </c:pt>
                <c:pt idx="9">
                  <c:v>22500</c:v>
                </c:pt>
                <c:pt idx="10">
                  <c:v>27000</c:v>
                </c:pt>
                <c:pt idx="11">
                  <c:v>27000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AC7-45B7-A3AC-2A0701595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89232"/>
        <c:axId val="469089560"/>
      </c:lineChart>
      <c:lineChart>
        <c:grouping val="standard"/>
        <c:varyColors val="0"/>
        <c:ser>
          <c:idx val="3"/>
          <c:order val="3"/>
          <c:tx>
            <c:strRef>
              <c:f>wyzwanie2_rozwiązanie!$L$17</c:f>
              <c:strCache>
                <c:ptCount val="1"/>
                <c:pt idx="0">
                  <c:v>Marża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>
                <a:solidFill>
                  <a:srgbClr val="7030A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wyzwanie2_rozwiązanie!$H$18:$H$29</c:f>
              <c:numCache>
                <c:formatCode>mmm\-yyyy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wyzwanie2_rozwiązanie!$L$18:$L$29</c:f>
              <c:numCache>
                <c:formatCode>0%</c:formatCode>
                <c:ptCount val="12"/>
                <c:pt idx="0">
                  <c:v>0.28000000000000003</c:v>
                </c:pt>
                <c:pt idx="1">
                  <c:v>0.32</c:v>
                </c:pt>
                <c:pt idx="2">
                  <c:v>0.26</c:v>
                </c:pt>
                <c:pt idx="3">
                  <c:v>0.21</c:v>
                </c:pt>
                <c:pt idx="4">
                  <c:v>0.24</c:v>
                </c:pt>
                <c:pt idx="5">
                  <c:v>0.3</c:v>
                </c:pt>
                <c:pt idx="6">
                  <c:v>0.22</c:v>
                </c:pt>
                <c:pt idx="7">
                  <c:v>0.24</c:v>
                </c:pt>
                <c:pt idx="8">
                  <c:v>0.24</c:v>
                </c:pt>
                <c:pt idx="9">
                  <c:v>0.24</c:v>
                </c:pt>
                <c:pt idx="10">
                  <c:v>0.25</c:v>
                </c:pt>
                <c:pt idx="11">
                  <c:v>0.28000000000000003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AC7-45B7-A3AC-2A0701595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120160"/>
        <c:axId val="549114912"/>
      </c:lineChart>
      <c:dateAx>
        <c:axId val="469089232"/>
        <c:scaling>
          <c:orientation val="minMax"/>
        </c:scaling>
        <c:delete val="0"/>
        <c:axPos val="b"/>
        <c:numFmt formatCode="mmm\-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89560"/>
        <c:crosses val="autoZero"/>
        <c:auto val="1"/>
        <c:lblOffset val="100"/>
        <c:baseTimeUnit val="months"/>
      </c:dateAx>
      <c:valAx>
        <c:axId val="46908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9089232"/>
        <c:crosses val="autoZero"/>
        <c:crossBetween val="between"/>
      </c:valAx>
      <c:valAx>
        <c:axId val="54911491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9120160"/>
        <c:crosses val="max"/>
        <c:crossBetween val="between"/>
      </c:valAx>
      <c:dateAx>
        <c:axId val="549120160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54911491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22" fmlaLink="N3" max="3" min="1" page="10" val="3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checked="Checked" fmlaLink="$N$18" lockText="1"/>
</file>

<file path=xl/ctrlProps/ctrlProp5.xml><?xml version="1.0" encoding="utf-8"?>
<formControlPr xmlns="http://schemas.microsoft.com/office/spreadsheetml/2009/9/main" objectType="CheckBox" checked="Checked" fmlaLink="$N$19" lockText="1"/>
</file>

<file path=xl/ctrlProps/ctrlProp6.xml><?xml version="1.0" encoding="utf-8"?>
<formControlPr xmlns="http://schemas.microsoft.com/office/spreadsheetml/2009/9/main" objectType="CheckBox" checked="Checked" fmlaLink="$N$20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0</xdr:row>
      <xdr:rowOff>176211</xdr:rowOff>
    </xdr:from>
    <xdr:to>
      <xdr:col>16</xdr:col>
      <xdr:colOff>0</xdr:colOff>
      <xdr:row>19</xdr:row>
      <xdr:rowOff>104774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14</xdr:row>
      <xdr:rowOff>93661</xdr:rowOff>
    </xdr:from>
    <xdr:to>
      <xdr:col>6</xdr:col>
      <xdr:colOff>47625</xdr:colOff>
      <xdr:row>33</xdr:row>
      <xdr:rowOff>22224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601663</xdr:colOff>
      <xdr:row>2</xdr:row>
      <xdr:rowOff>11113</xdr:rowOff>
    </xdr:from>
    <xdr:to>
      <xdr:col>26</xdr:col>
      <xdr:colOff>6350</xdr:colOff>
      <xdr:row>19</xdr:row>
      <xdr:rowOff>11113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18</xdr:row>
          <xdr:rowOff>180975</xdr:rowOff>
        </xdr:from>
        <xdr:to>
          <xdr:col>24</xdr:col>
          <xdr:colOff>600075</xdr:colOff>
          <xdr:row>21</xdr:row>
          <xdr:rowOff>0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19</xdr:row>
          <xdr:rowOff>0</xdr:rowOff>
        </xdr:from>
        <xdr:to>
          <xdr:col>26</xdr:col>
          <xdr:colOff>9525</xdr:colOff>
          <xdr:row>21</xdr:row>
          <xdr:rowOff>0</xdr:rowOff>
        </xdr:to>
        <xdr:sp macro="" textlink="">
          <xdr:nvSpPr>
            <xdr:cNvPr id="2050" name="Group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9525</xdr:colOff>
      <xdr:row>25</xdr:row>
      <xdr:rowOff>0</xdr:rowOff>
    </xdr:from>
    <xdr:to>
      <xdr:col>26</xdr:col>
      <xdr:colOff>7937</xdr:colOff>
      <xdr:row>43</xdr:row>
      <xdr:rowOff>180975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44</xdr:row>
          <xdr:rowOff>0</xdr:rowOff>
        </xdr:from>
        <xdr:to>
          <xdr:col>26</xdr:col>
          <xdr:colOff>9525</xdr:colOff>
          <xdr:row>46</xdr:row>
          <xdr:rowOff>0</xdr:rowOff>
        </xdr:to>
        <xdr:sp macro="" textlink="">
          <xdr:nvSpPr>
            <xdr:cNvPr id="2054" name="Group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285750</xdr:colOff>
          <xdr:row>44</xdr:row>
          <xdr:rowOff>76200</xdr:rowOff>
        </xdr:from>
        <xdr:to>
          <xdr:col>20</xdr:col>
          <xdr:colOff>152400</xdr:colOff>
          <xdr:row>45</xdr:row>
          <xdr:rowOff>104775</xdr:rowOff>
        </xdr:to>
        <xdr:sp macro="" textlink="">
          <xdr:nvSpPr>
            <xdr:cNvPr id="2058" name="Check Box 10" descr="Sprzedaż vs. Plan [w PLN]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Sprzedaż vs. Plan [w PLN]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361950</xdr:colOff>
          <xdr:row>44</xdr:row>
          <xdr:rowOff>85725</xdr:rowOff>
        </xdr:from>
        <xdr:to>
          <xdr:col>23</xdr:col>
          <xdr:colOff>228600</xdr:colOff>
          <xdr:row>45</xdr:row>
          <xdr:rowOff>114300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Konkurencja [w PLN]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419100</xdr:colOff>
          <xdr:row>44</xdr:row>
          <xdr:rowOff>85725</xdr:rowOff>
        </xdr:from>
        <xdr:to>
          <xdr:col>26</xdr:col>
          <xdr:colOff>285750</xdr:colOff>
          <xdr:row>45</xdr:row>
          <xdr:rowOff>114300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Marża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2:F14"/>
  <sheetViews>
    <sheetView zoomScale="120" zoomScaleNormal="120" workbookViewId="0">
      <selection activeCell="D28" sqref="D28"/>
    </sheetView>
  </sheetViews>
  <sheetFormatPr defaultRowHeight="15" x14ac:dyDescent="0.25"/>
  <cols>
    <col min="2" max="2" width="11" customWidth="1"/>
    <col min="3" max="3" width="21.5703125" customWidth="1"/>
    <col min="4" max="4" width="14.7109375" customWidth="1"/>
    <col min="5" max="5" width="19.85546875" customWidth="1"/>
    <col min="6" max="6" width="13.7109375" customWidth="1"/>
  </cols>
  <sheetData>
    <row r="2" spans="2:6" x14ac:dyDescent="0.25">
      <c r="B2" s="3"/>
      <c r="C2" s="4" t="s">
        <v>2</v>
      </c>
      <c r="D2" s="4" t="s">
        <v>0</v>
      </c>
      <c r="E2" s="5" t="s">
        <v>1</v>
      </c>
      <c r="F2" s="5" t="s">
        <v>3</v>
      </c>
    </row>
    <row r="3" spans="2:6" x14ac:dyDescent="0.25">
      <c r="B3" s="2">
        <v>43101</v>
      </c>
      <c r="C3" s="1">
        <v>33000</v>
      </c>
      <c r="D3" s="1">
        <v>30000</v>
      </c>
      <c r="E3" s="1">
        <v>22500</v>
      </c>
      <c r="F3" s="6">
        <v>0.28000000000000003</v>
      </c>
    </row>
    <row r="4" spans="2:6" x14ac:dyDescent="0.25">
      <c r="B4" s="2">
        <v>43132</v>
      </c>
      <c r="C4" s="1">
        <v>28000</v>
      </c>
      <c r="D4" s="1">
        <v>30000</v>
      </c>
      <c r="E4" s="1">
        <v>21818.18181818182</v>
      </c>
      <c r="F4" s="6">
        <v>0.32</v>
      </c>
    </row>
    <row r="5" spans="2:6" x14ac:dyDescent="0.25">
      <c r="B5" s="2">
        <v>43160</v>
      </c>
      <c r="C5" s="1">
        <v>27000</v>
      </c>
      <c r="D5" s="1">
        <v>25000</v>
      </c>
      <c r="E5" s="1">
        <v>21000</v>
      </c>
      <c r="F5" s="6">
        <v>0.26</v>
      </c>
    </row>
    <row r="6" spans="2:6" x14ac:dyDescent="0.25">
      <c r="B6" s="2">
        <v>43191</v>
      </c>
      <c r="C6" s="1">
        <v>23000</v>
      </c>
      <c r="D6" s="1">
        <v>25000</v>
      </c>
      <c r="E6" s="1">
        <v>20555.555555555555</v>
      </c>
      <c r="F6" s="6">
        <v>0.21</v>
      </c>
    </row>
    <row r="7" spans="2:6" x14ac:dyDescent="0.25">
      <c r="B7" s="2">
        <v>43221</v>
      </c>
      <c r="C7" s="1">
        <v>20000</v>
      </c>
      <c r="D7" s="1">
        <v>25000</v>
      </c>
      <c r="E7" s="1">
        <v>20000</v>
      </c>
      <c r="F7" s="6">
        <v>0.24</v>
      </c>
    </row>
    <row r="8" spans="2:6" x14ac:dyDescent="0.25">
      <c r="B8" s="2">
        <v>43252</v>
      </c>
      <c r="C8" s="1">
        <v>18500</v>
      </c>
      <c r="D8" s="1">
        <v>15000</v>
      </c>
      <c r="E8" s="1">
        <v>19285.714285714286</v>
      </c>
      <c r="F8" s="6">
        <v>0.3</v>
      </c>
    </row>
    <row r="9" spans="2:6" x14ac:dyDescent="0.25">
      <c r="B9" s="2">
        <v>43282</v>
      </c>
      <c r="C9" s="1">
        <v>13000</v>
      </c>
      <c r="D9" s="1">
        <v>15000</v>
      </c>
      <c r="E9" s="1">
        <v>20000</v>
      </c>
      <c r="F9" s="6">
        <v>0.22</v>
      </c>
    </row>
    <row r="10" spans="2:6" x14ac:dyDescent="0.25">
      <c r="B10" s="2">
        <v>43313</v>
      </c>
      <c r="C10" s="1">
        <v>13500</v>
      </c>
      <c r="D10" s="1">
        <v>15000</v>
      </c>
      <c r="E10" s="1">
        <v>21000</v>
      </c>
      <c r="F10" s="6">
        <v>0.24</v>
      </c>
    </row>
    <row r="11" spans="2:6" x14ac:dyDescent="0.25">
      <c r="B11" s="2">
        <v>43344</v>
      </c>
      <c r="C11" s="1">
        <v>14000</v>
      </c>
      <c r="D11" s="1">
        <v>15000</v>
      </c>
      <c r="E11" s="1">
        <v>22500</v>
      </c>
      <c r="F11" s="6">
        <v>0.24</v>
      </c>
    </row>
    <row r="12" spans="2:6" x14ac:dyDescent="0.25">
      <c r="B12" s="2">
        <v>43374</v>
      </c>
      <c r="C12" s="1">
        <v>13000</v>
      </c>
      <c r="D12" s="1">
        <v>15000</v>
      </c>
      <c r="E12" s="1">
        <v>22500</v>
      </c>
      <c r="F12" s="6">
        <v>0.24</v>
      </c>
    </row>
    <row r="13" spans="2:6" x14ac:dyDescent="0.25">
      <c r="B13" s="2">
        <v>43405</v>
      </c>
      <c r="C13" s="1">
        <v>26500</v>
      </c>
      <c r="D13" s="1">
        <v>30000</v>
      </c>
      <c r="E13" s="1">
        <v>27000</v>
      </c>
      <c r="F13" s="6">
        <v>0.25</v>
      </c>
    </row>
    <row r="14" spans="2:6" x14ac:dyDescent="0.25">
      <c r="B14" s="2">
        <v>43435</v>
      </c>
      <c r="C14" s="1">
        <v>28000</v>
      </c>
      <c r="D14" s="1">
        <v>30000</v>
      </c>
      <c r="E14" s="1">
        <v>27000</v>
      </c>
      <c r="F14" s="6">
        <v>0.28000000000000003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1861-3D9F-480D-838D-187B1B212617}">
  <sheetPr codeName="Arkusz2"/>
  <dimension ref="B2:Z46"/>
  <sheetViews>
    <sheetView tabSelected="1" zoomScale="110" zoomScaleNormal="110" workbookViewId="0">
      <selection activeCell="G24" sqref="G24"/>
    </sheetView>
  </sheetViews>
  <sheetFormatPr defaultRowHeight="15" outlineLevelCol="1" x14ac:dyDescent="0.25"/>
  <cols>
    <col min="2" max="2" width="11" customWidth="1"/>
    <col min="3" max="3" width="21.5703125" customWidth="1"/>
    <col min="4" max="4" width="14.7109375" customWidth="1"/>
    <col min="5" max="5" width="19.85546875" customWidth="1"/>
    <col min="6" max="6" width="13.7109375" customWidth="1"/>
    <col min="8" max="8" width="12.140625" hidden="1" customWidth="1" outlineLevel="1"/>
    <col min="9" max="12" width="16.5703125" hidden="1" customWidth="1" outlineLevel="1"/>
    <col min="13" max="13" width="4" customWidth="1" collapsed="1"/>
    <col min="14" max="14" width="10.140625" hidden="1" customWidth="1" outlineLevel="1"/>
    <col min="15" max="15" width="9.140625" hidden="1" customWidth="1" outlineLevel="1"/>
    <col min="16" max="16" width="9.140625" customWidth="1" collapsed="1"/>
  </cols>
  <sheetData>
    <row r="2" spans="2:15" x14ac:dyDescent="0.25">
      <c r="B2" s="3"/>
      <c r="C2" s="4" t="s">
        <v>2</v>
      </c>
      <c r="D2" s="4" t="s">
        <v>0</v>
      </c>
      <c r="E2" s="5" t="s">
        <v>1</v>
      </c>
      <c r="F2" s="5" t="s">
        <v>3</v>
      </c>
      <c r="H2" s="3"/>
      <c r="I2" s="4" t="str">
        <f>C2</f>
        <v>Sprzedaż [w PLN]</v>
      </c>
      <c r="J2" s="4" t="str">
        <f t="shared" ref="J2:L2" si="0">D2</f>
        <v>Plan [w PLN]</v>
      </c>
      <c r="K2" s="4" t="str">
        <f t="shared" si="0"/>
        <v>Konkurencja [w PLN]</v>
      </c>
      <c r="L2" s="4" t="str">
        <f t="shared" si="0"/>
        <v>Marża</v>
      </c>
      <c r="N2" s="7" t="s">
        <v>4</v>
      </c>
    </row>
    <row r="3" spans="2:15" x14ac:dyDescent="0.25">
      <c r="B3" s="2">
        <v>43101</v>
      </c>
      <c r="C3" s="1">
        <v>33000</v>
      </c>
      <c r="D3" s="1">
        <v>30000</v>
      </c>
      <c r="E3" s="1">
        <v>22500</v>
      </c>
      <c r="F3" s="6">
        <v>0.28000000000000003</v>
      </c>
      <c r="H3" s="2">
        <f>B3</f>
        <v>43101</v>
      </c>
      <c r="I3" s="1" t="e">
        <f t="shared" ref="I3:I14" si="1">IF($N$3=1, C3, NA())</f>
        <v>#N/A</v>
      </c>
      <c r="J3" s="1" t="e">
        <f t="shared" ref="J3:J14" si="2">IF($N$3=1, D3, NA())</f>
        <v>#N/A</v>
      </c>
      <c r="K3" s="1" t="e">
        <f t="shared" ref="K3:K14" si="3">IF($N$3=2, E3, NA())</f>
        <v>#N/A</v>
      </c>
      <c r="L3" s="6">
        <f t="shared" ref="L3:L14" si="4">IF($N$3=3, F3, NA())</f>
        <v>0.28000000000000003</v>
      </c>
      <c r="N3" s="1">
        <v>3</v>
      </c>
    </row>
    <row r="4" spans="2:15" x14ac:dyDescent="0.25">
      <c r="B4" s="2">
        <v>43132</v>
      </c>
      <c r="C4" s="1">
        <v>28000</v>
      </c>
      <c r="D4" s="1">
        <v>30000</v>
      </c>
      <c r="E4" s="1">
        <v>21818.18181818182</v>
      </c>
      <c r="F4" s="6">
        <v>0.32</v>
      </c>
      <c r="H4" s="2">
        <f t="shared" ref="H4:H14" si="5">B4</f>
        <v>43132</v>
      </c>
      <c r="I4" s="1" t="e">
        <f t="shared" si="1"/>
        <v>#N/A</v>
      </c>
      <c r="J4" s="1" t="e">
        <f t="shared" si="2"/>
        <v>#N/A</v>
      </c>
      <c r="K4" s="1" t="e">
        <f t="shared" si="3"/>
        <v>#N/A</v>
      </c>
      <c r="L4" s="6">
        <f t="shared" si="4"/>
        <v>0.32</v>
      </c>
      <c r="N4" t="str">
        <f>VLOOKUP($N$3, $N$7:$O$9, 2, 0)</f>
        <v>Marża</v>
      </c>
    </row>
    <row r="5" spans="2:15" x14ac:dyDescent="0.25">
      <c r="B5" s="2">
        <v>43160</v>
      </c>
      <c r="C5" s="1">
        <v>27000</v>
      </c>
      <c r="D5" s="1">
        <v>25000</v>
      </c>
      <c r="E5" s="1">
        <v>21000</v>
      </c>
      <c r="F5" s="6">
        <v>0.26</v>
      </c>
      <c r="H5" s="2">
        <f t="shared" si="5"/>
        <v>43160</v>
      </c>
      <c r="I5" s="1" t="e">
        <f t="shared" si="1"/>
        <v>#N/A</v>
      </c>
      <c r="J5" s="1" t="e">
        <f t="shared" si="2"/>
        <v>#N/A</v>
      </c>
      <c r="K5" s="1" t="e">
        <f t="shared" si="3"/>
        <v>#N/A</v>
      </c>
      <c r="L5" s="6">
        <f t="shared" si="4"/>
        <v>0.26</v>
      </c>
    </row>
    <row r="6" spans="2:15" x14ac:dyDescent="0.25">
      <c r="B6" s="2">
        <v>43191</v>
      </c>
      <c r="C6" s="1">
        <v>23000</v>
      </c>
      <c r="D6" s="1">
        <v>25000</v>
      </c>
      <c r="E6" s="1">
        <v>20555.555555555555</v>
      </c>
      <c r="F6" s="6">
        <v>0.21</v>
      </c>
      <c r="H6" s="2">
        <f t="shared" si="5"/>
        <v>43191</v>
      </c>
      <c r="I6" s="1" t="e">
        <f t="shared" si="1"/>
        <v>#N/A</v>
      </c>
      <c r="J6" s="1" t="e">
        <f t="shared" si="2"/>
        <v>#N/A</v>
      </c>
      <c r="K6" s="1" t="e">
        <f t="shared" si="3"/>
        <v>#N/A</v>
      </c>
      <c r="L6" s="6">
        <f t="shared" si="4"/>
        <v>0.21</v>
      </c>
    </row>
    <row r="7" spans="2:15" x14ac:dyDescent="0.25">
      <c r="B7" s="2">
        <v>43221</v>
      </c>
      <c r="C7" s="1">
        <v>20000</v>
      </c>
      <c r="D7" s="1">
        <v>25000</v>
      </c>
      <c r="E7" s="1">
        <v>20000</v>
      </c>
      <c r="F7" s="6">
        <v>0.24</v>
      </c>
      <c r="H7" s="2">
        <f t="shared" si="5"/>
        <v>43221</v>
      </c>
      <c r="I7" s="1" t="e">
        <f t="shared" si="1"/>
        <v>#N/A</v>
      </c>
      <c r="J7" s="1" t="e">
        <f t="shared" si="2"/>
        <v>#N/A</v>
      </c>
      <c r="K7" s="1" t="e">
        <f t="shared" si="3"/>
        <v>#N/A</v>
      </c>
      <c r="L7" s="6">
        <f t="shared" si="4"/>
        <v>0.24</v>
      </c>
      <c r="N7">
        <v>1</v>
      </c>
      <c r="O7" t="s">
        <v>5</v>
      </c>
    </row>
    <row r="8" spans="2:15" x14ac:dyDescent="0.25">
      <c r="B8" s="2">
        <v>43252</v>
      </c>
      <c r="C8" s="1">
        <v>18500</v>
      </c>
      <c r="D8" s="1">
        <v>15000</v>
      </c>
      <c r="E8" s="1">
        <v>19285.714285714286</v>
      </c>
      <c r="F8" s="6">
        <v>0.3</v>
      </c>
      <c r="H8" s="2">
        <f t="shared" si="5"/>
        <v>43252</v>
      </c>
      <c r="I8" s="1" t="e">
        <f t="shared" si="1"/>
        <v>#N/A</v>
      </c>
      <c r="J8" s="1" t="e">
        <f t="shared" si="2"/>
        <v>#N/A</v>
      </c>
      <c r="K8" s="1" t="e">
        <f t="shared" si="3"/>
        <v>#N/A</v>
      </c>
      <c r="L8" s="6">
        <f t="shared" si="4"/>
        <v>0.3</v>
      </c>
      <c r="N8">
        <v>2</v>
      </c>
      <c r="O8" t="s">
        <v>1</v>
      </c>
    </row>
    <row r="9" spans="2:15" x14ac:dyDescent="0.25">
      <c r="B9" s="2">
        <v>43282</v>
      </c>
      <c r="C9" s="1">
        <v>13000</v>
      </c>
      <c r="D9" s="1">
        <v>15000</v>
      </c>
      <c r="E9" s="1">
        <v>20000</v>
      </c>
      <c r="F9" s="6">
        <v>0.22</v>
      </c>
      <c r="H9" s="2">
        <f t="shared" si="5"/>
        <v>43282</v>
      </c>
      <c r="I9" s="1" t="e">
        <f t="shared" si="1"/>
        <v>#N/A</v>
      </c>
      <c r="J9" s="1" t="e">
        <f t="shared" si="2"/>
        <v>#N/A</v>
      </c>
      <c r="K9" s="1" t="e">
        <f t="shared" si="3"/>
        <v>#N/A</v>
      </c>
      <c r="L9" s="6">
        <f t="shared" si="4"/>
        <v>0.22</v>
      </c>
      <c r="N9">
        <v>3</v>
      </c>
      <c r="O9" t="s">
        <v>3</v>
      </c>
    </row>
    <row r="10" spans="2:15" x14ac:dyDescent="0.25">
      <c r="B10" s="2">
        <v>43313</v>
      </c>
      <c r="C10" s="1">
        <v>13500</v>
      </c>
      <c r="D10" s="1">
        <v>15000</v>
      </c>
      <c r="E10" s="1">
        <v>21000</v>
      </c>
      <c r="F10" s="6">
        <v>0.24</v>
      </c>
      <c r="H10" s="2">
        <f t="shared" si="5"/>
        <v>43313</v>
      </c>
      <c r="I10" s="1" t="e">
        <f t="shared" si="1"/>
        <v>#N/A</v>
      </c>
      <c r="J10" s="1" t="e">
        <f t="shared" si="2"/>
        <v>#N/A</v>
      </c>
      <c r="K10" s="1" t="e">
        <f t="shared" si="3"/>
        <v>#N/A</v>
      </c>
      <c r="L10" s="6">
        <f t="shared" si="4"/>
        <v>0.24</v>
      </c>
      <c r="N10" s="6"/>
    </row>
    <row r="11" spans="2:15" x14ac:dyDescent="0.25">
      <c r="B11" s="2">
        <v>43344</v>
      </c>
      <c r="C11" s="1">
        <v>14000</v>
      </c>
      <c r="D11" s="1">
        <v>15000</v>
      </c>
      <c r="E11" s="1">
        <v>22500</v>
      </c>
      <c r="F11" s="6">
        <v>0.24</v>
      </c>
      <c r="H11" s="2">
        <f t="shared" si="5"/>
        <v>43344</v>
      </c>
      <c r="I11" s="1" t="e">
        <f t="shared" si="1"/>
        <v>#N/A</v>
      </c>
      <c r="J11" s="1" t="e">
        <f t="shared" si="2"/>
        <v>#N/A</v>
      </c>
      <c r="K11" s="1" t="e">
        <f t="shared" si="3"/>
        <v>#N/A</v>
      </c>
      <c r="L11" s="6">
        <f t="shared" si="4"/>
        <v>0.24</v>
      </c>
      <c r="N11" s="6"/>
    </row>
    <row r="12" spans="2:15" x14ac:dyDescent="0.25">
      <c r="B12" s="2">
        <v>43374</v>
      </c>
      <c r="C12" s="1">
        <v>13000</v>
      </c>
      <c r="D12" s="1">
        <v>15000</v>
      </c>
      <c r="E12" s="1">
        <v>22500</v>
      </c>
      <c r="F12" s="6">
        <v>0.24</v>
      </c>
      <c r="H12" s="2">
        <f t="shared" si="5"/>
        <v>43374</v>
      </c>
      <c r="I12" s="1" t="e">
        <f t="shared" si="1"/>
        <v>#N/A</v>
      </c>
      <c r="J12" s="1" t="e">
        <f t="shared" si="2"/>
        <v>#N/A</v>
      </c>
      <c r="K12" s="1" t="e">
        <f t="shared" si="3"/>
        <v>#N/A</v>
      </c>
      <c r="L12" s="6">
        <f t="shared" si="4"/>
        <v>0.24</v>
      </c>
      <c r="N12" s="6"/>
    </row>
    <row r="13" spans="2:15" x14ac:dyDescent="0.25">
      <c r="B13" s="2">
        <v>43405</v>
      </c>
      <c r="C13" s="1">
        <v>26500</v>
      </c>
      <c r="D13" s="1">
        <v>30000</v>
      </c>
      <c r="E13" s="1">
        <v>27000</v>
      </c>
      <c r="F13" s="6">
        <v>0.25</v>
      </c>
      <c r="H13" s="2">
        <f t="shared" si="5"/>
        <v>43405</v>
      </c>
      <c r="I13" s="1" t="e">
        <f t="shared" si="1"/>
        <v>#N/A</v>
      </c>
      <c r="J13" s="1" t="e">
        <f t="shared" si="2"/>
        <v>#N/A</v>
      </c>
      <c r="K13" s="1" t="e">
        <f t="shared" si="3"/>
        <v>#N/A</v>
      </c>
      <c r="L13" s="6">
        <f t="shared" si="4"/>
        <v>0.25</v>
      </c>
      <c r="N13" s="6"/>
    </row>
    <row r="14" spans="2:15" x14ac:dyDescent="0.25">
      <c r="B14" s="2">
        <v>43435</v>
      </c>
      <c r="C14" s="1">
        <v>28000</v>
      </c>
      <c r="D14" s="1">
        <v>30000</v>
      </c>
      <c r="E14" s="1">
        <v>27000</v>
      </c>
      <c r="F14" s="6">
        <v>0.28000000000000003</v>
      </c>
      <c r="H14" s="2">
        <f t="shared" si="5"/>
        <v>43435</v>
      </c>
      <c r="I14" s="1" t="e">
        <f t="shared" si="1"/>
        <v>#N/A</v>
      </c>
      <c r="J14" s="1" t="e">
        <f t="shared" si="2"/>
        <v>#N/A</v>
      </c>
      <c r="K14" s="1" t="e">
        <f t="shared" si="3"/>
        <v>#N/A</v>
      </c>
      <c r="L14" s="6">
        <f t="shared" si="4"/>
        <v>0.28000000000000003</v>
      </c>
      <c r="N14" s="6"/>
    </row>
    <row r="17" spans="8:23" x14ac:dyDescent="0.25">
      <c r="H17" s="3"/>
      <c r="I17" s="4" t="str">
        <f>C2</f>
        <v>Sprzedaż [w PLN]</v>
      </c>
      <c r="J17" s="4" t="str">
        <f t="shared" ref="J17:L17" si="6">D2</f>
        <v>Plan [w PLN]</v>
      </c>
      <c r="K17" s="4" t="str">
        <f t="shared" si="6"/>
        <v>Konkurencja [w PLN]</v>
      </c>
      <c r="L17" s="4" t="str">
        <f t="shared" si="6"/>
        <v>Marża</v>
      </c>
      <c r="N17" s="7" t="s">
        <v>4</v>
      </c>
    </row>
    <row r="18" spans="8:23" x14ac:dyDescent="0.25">
      <c r="H18" s="2">
        <f>B3</f>
        <v>43101</v>
      </c>
      <c r="I18" s="1">
        <f>IF($N$18, C3, NA())</f>
        <v>33000</v>
      </c>
      <c r="J18" s="1">
        <f t="shared" ref="J18:J29" si="7">IF($N$18, D3, NA())</f>
        <v>30000</v>
      </c>
      <c r="K18" s="1">
        <f>IF($N$19, E3, NA())</f>
        <v>22500</v>
      </c>
      <c r="L18" s="6">
        <f>IF($N$20, F3, NA())</f>
        <v>0.28000000000000003</v>
      </c>
      <c r="N18" t="b">
        <v>1</v>
      </c>
      <c r="O18" t="s">
        <v>5</v>
      </c>
    </row>
    <row r="19" spans="8:23" x14ac:dyDescent="0.25">
      <c r="H19" s="2">
        <f t="shared" ref="H19:H29" si="8">B4</f>
        <v>43132</v>
      </c>
      <c r="I19" s="1">
        <f t="shared" ref="I19:I29" si="9">IF($N$18, C4, NA())</f>
        <v>28000</v>
      </c>
      <c r="J19" s="1">
        <f t="shared" si="7"/>
        <v>30000</v>
      </c>
      <c r="K19" s="1">
        <f t="shared" ref="K19:K29" si="10">IF($N$19, E4, NA())</f>
        <v>21818.18181818182</v>
      </c>
      <c r="L19" s="6">
        <f t="shared" ref="L19:L29" si="11">IF($N$20, F4, NA())</f>
        <v>0.32</v>
      </c>
      <c r="N19" t="b">
        <v>1</v>
      </c>
      <c r="O19" t="s">
        <v>1</v>
      </c>
    </row>
    <row r="20" spans="8:23" x14ac:dyDescent="0.25">
      <c r="H20" s="2">
        <f t="shared" si="8"/>
        <v>43160</v>
      </c>
      <c r="I20" s="1">
        <f t="shared" si="9"/>
        <v>27000</v>
      </c>
      <c r="J20" s="1">
        <f t="shared" si="7"/>
        <v>25000</v>
      </c>
      <c r="K20" s="1">
        <f t="shared" si="10"/>
        <v>21000</v>
      </c>
      <c r="L20" s="6">
        <f t="shared" si="11"/>
        <v>0.26</v>
      </c>
      <c r="N20" t="b">
        <v>1</v>
      </c>
      <c r="O20" t="s">
        <v>3</v>
      </c>
      <c r="S20" s="8" t="str">
        <f>$N$4</f>
        <v>Marża</v>
      </c>
      <c r="T20" s="8"/>
      <c r="U20" s="8"/>
      <c r="V20" s="8"/>
      <c r="W20" s="8"/>
    </row>
    <row r="21" spans="8:23" x14ac:dyDescent="0.25">
      <c r="H21" s="2">
        <f t="shared" si="8"/>
        <v>43191</v>
      </c>
      <c r="I21" s="1">
        <f t="shared" si="9"/>
        <v>23000</v>
      </c>
      <c r="J21" s="1">
        <f t="shared" si="7"/>
        <v>25000</v>
      </c>
      <c r="K21" s="1">
        <f t="shared" si="10"/>
        <v>20555.555555555555</v>
      </c>
      <c r="L21" s="6">
        <f t="shared" si="11"/>
        <v>0.21</v>
      </c>
      <c r="S21" s="8"/>
      <c r="T21" s="8"/>
      <c r="U21" s="8"/>
      <c r="V21" s="8"/>
      <c r="W21" s="8"/>
    </row>
    <row r="22" spans="8:23" x14ac:dyDescent="0.25">
      <c r="H22" s="2">
        <f t="shared" si="8"/>
        <v>43221</v>
      </c>
      <c r="I22" s="1">
        <f t="shared" si="9"/>
        <v>20000</v>
      </c>
      <c r="J22" s="1">
        <f t="shared" si="7"/>
        <v>25000</v>
      </c>
      <c r="K22" s="1">
        <f t="shared" si="10"/>
        <v>20000</v>
      </c>
      <c r="L22" s="6">
        <f t="shared" si="11"/>
        <v>0.24</v>
      </c>
    </row>
    <row r="23" spans="8:23" x14ac:dyDescent="0.25">
      <c r="H23" s="2">
        <f t="shared" si="8"/>
        <v>43252</v>
      </c>
      <c r="I23" s="1">
        <f t="shared" si="9"/>
        <v>18500</v>
      </c>
      <c r="J23" s="1">
        <f t="shared" si="7"/>
        <v>15000</v>
      </c>
      <c r="K23" s="1">
        <f t="shared" si="10"/>
        <v>19285.714285714286</v>
      </c>
      <c r="L23" s="6">
        <f t="shared" si="11"/>
        <v>0.3</v>
      </c>
    </row>
    <row r="24" spans="8:23" x14ac:dyDescent="0.25">
      <c r="H24" s="2">
        <f t="shared" si="8"/>
        <v>43282</v>
      </c>
      <c r="I24" s="1">
        <f t="shared" si="9"/>
        <v>13000</v>
      </c>
      <c r="J24" s="1">
        <f t="shared" si="7"/>
        <v>15000</v>
      </c>
      <c r="K24" s="1">
        <f t="shared" si="10"/>
        <v>20000</v>
      </c>
      <c r="L24" s="6">
        <f t="shared" si="11"/>
        <v>0.22</v>
      </c>
    </row>
    <row r="25" spans="8:23" x14ac:dyDescent="0.25">
      <c r="H25" s="2">
        <f t="shared" si="8"/>
        <v>43313</v>
      </c>
      <c r="I25" s="1">
        <f t="shared" si="9"/>
        <v>13500</v>
      </c>
      <c r="J25" s="1">
        <f t="shared" si="7"/>
        <v>15000</v>
      </c>
      <c r="K25" s="1">
        <f t="shared" si="10"/>
        <v>21000</v>
      </c>
      <c r="L25" s="6">
        <f t="shared" si="11"/>
        <v>0.24</v>
      </c>
      <c r="N25" s="6"/>
    </row>
    <row r="26" spans="8:23" x14ac:dyDescent="0.25">
      <c r="H26" s="2">
        <f t="shared" si="8"/>
        <v>43344</v>
      </c>
      <c r="I26" s="1">
        <f t="shared" si="9"/>
        <v>14000</v>
      </c>
      <c r="J26" s="1">
        <f t="shared" si="7"/>
        <v>15000</v>
      </c>
      <c r="K26" s="1">
        <f t="shared" si="10"/>
        <v>22500</v>
      </c>
      <c r="L26" s="6">
        <f t="shared" si="11"/>
        <v>0.24</v>
      </c>
      <c r="N26" s="6"/>
    </row>
    <row r="27" spans="8:23" x14ac:dyDescent="0.25">
      <c r="H27" s="2">
        <f t="shared" si="8"/>
        <v>43374</v>
      </c>
      <c r="I27" s="1">
        <f t="shared" si="9"/>
        <v>13000</v>
      </c>
      <c r="J27" s="1">
        <f t="shared" si="7"/>
        <v>15000</v>
      </c>
      <c r="K27" s="1">
        <f t="shared" si="10"/>
        <v>22500</v>
      </c>
      <c r="L27" s="6">
        <f t="shared" si="11"/>
        <v>0.24</v>
      </c>
      <c r="N27" s="6"/>
    </row>
    <row r="28" spans="8:23" x14ac:dyDescent="0.25">
      <c r="H28" s="2">
        <f t="shared" si="8"/>
        <v>43405</v>
      </c>
      <c r="I28" s="1">
        <f t="shared" si="9"/>
        <v>26500</v>
      </c>
      <c r="J28" s="1">
        <f t="shared" si="7"/>
        <v>30000</v>
      </c>
      <c r="K28" s="1">
        <f t="shared" si="10"/>
        <v>27000</v>
      </c>
      <c r="L28" s="6">
        <f t="shared" si="11"/>
        <v>0.25</v>
      </c>
      <c r="N28" s="6"/>
    </row>
    <row r="29" spans="8:23" x14ac:dyDescent="0.25">
      <c r="H29" s="2">
        <f t="shared" si="8"/>
        <v>43435</v>
      </c>
      <c r="I29" s="1">
        <f t="shared" si="9"/>
        <v>28000</v>
      </c>
      <c r="J29" s="1">
        <f t="shared" si="7"/>
        <v>30000</v>
      </c>
      <c r="K29" s="1">
        <f t="shared" si="10"/>
        <v>27000</v>
      </c>
      <c r="L29" s="6">
        <f t="shared" si="11"/>
        <v>0.28000000000000003</v>
      </c>
      <c r="N29" s="6"/>
    </row>
    <row r="45" spans="18:26" x14ac:dyDescent="0.25">
      <c r="R45" s="9"/>
      <c r="S45" s="9"/>
      <c r="T45" s="9"/>
      <c r="U45" s="9"/>
      <c r="V45" s="9"/>
      <c r="W45" s="9"/>
      <c r="X45" s="9"/>
      <c r="Y45" s="9"/>
      <c r="Z45" s="9"/>
    </row>
    <row r="46" spans="18:26" x14ac:dyDescent="0.25">
      <c r="R46" s="9"/>
      <c r="S46" s="9"/>
      <c r="T46" s="9"/>
      <c r="U46" s="9"/>
      <c r="V46" s="9"/>
      <c r="W46" s="9"/>
      <c r="X46" s="9"/>
      <c r="Y46" s="9"/>
      <c r="Z46" s="9"/>
    </row>
  </sheetData>
  <mergeCells count="2">
    <mergeCell ref="S20:W21"/>
    <mergeCell ref="R45:Z46"/>
  </mergeCells>
  <pageMargins left="0.7" right="0.7" top="0.75" bottom="0.75" header="0.3" footer="0.3"/>
  <pageSetup paperSize="9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pinner 1">
              <controlPr defaultSize="0" autoPict="0">
                <anchor moveWithCells="1" sizeWithCells="1">
                  <from>
                    <xdr:col>24</xdr:col>
                    <xdr:colOff>0</xdr:colOff>
                    <xdr:row>18</xdr:row>
                    <xdr:rowOff>180975</xdr:rowOff>
                  </from>
                  <to>
                    <xdr:col>24</xdr:col>
                    <xdr:colOff>600075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Group Box 2">
              <controlPr defaultSize="0" autoFill="0" autoPict="0">
                <anchor moveWithCells="1">
                  <from>
                    <xdr:col>17</xdr:col>
                    <xdr:colOff>0</xdr:colOff>
                    <xdr:row>19</xdr:row>
                    <xdr:rowOff>0</xdr:rowOff>
                  </from>
                  <to>
                    <xdr:col>26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Group Box 6">
              <controlPr defaultSize="0" autoFill="0" autoPict="0">
                <anchor moveWithCells="1">
                  <from>
                    <xdr:col>17</xdr:col>
                    <xdr:colOff>0</xdr:colOff>
                    <xdr:row>44</xdr:row>
                    <xdr:rowOff>0</xdr:rowOff>
                  </from>
                  <to>
                    <xdr:col>26</xdr:col>
                    <xdr:colOff>9525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 altText="Sprzedaż vs. Plan [w PLN]">
                <anchor moveWithCells="1">
                  <from>
                    <xdr:col>17</xdr:col>
                    <xdr:colOff>285750</xdr:colOff>
                    <xdr:row>44</xdr:row>
                    <xdr:rowOff>76200</xdr:rowOff>
                  </from>
                  <to>
                    <xdr:col>20</xdr:col>
                    <xdr:colOff>152400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20</xdr:col>
                    <xdr:colOff>361950</xdr:colOff>
                    <xdr:row>44</xdr:row>
                    <xdr:rowOff>85725</xdr:rowOff>
                  </from>
                  <to>
                    <xdr:col>23</xdr:col>
                    <xdr:colOff>228600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23</xdr:col>
                    <xdr:colOff>419100</xdr:colOff>
                    <xdr:row>44</xdr:row>
                    <xdr:rowOff>85725</xdr:rowOff>
                  </from>
                  <to>
                    <xdr:col>26</xdr:col>
                    <xdr:colOff>285750</xdr:colOff>
                    <xdr:row>45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wyzwanie2</vt:lpstr>
      <vt:lpstr>wyzwanie2_rozwiązanie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TurboExcel</cp:lastModifiedBy>
  <dcterms:created xsi:type="dcterms:W3CDTF">2015-06-05T18:17:20Z</dcterms:created>
  <dcterms:modified xsi:type="dcterms:W3CDTF">2019-05-20T21:44:20Z</dcterms:modified>
</cp:coreProperties>
</file>